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42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97" i="1" l="1"/>
  <c r="B97" i="1"/>
  <c r="B96" i="1"/>
  <c r="H96" i="1" s="1"/>
  <c r="B95" i="1"/>
  <c r="H95" i="1" s="1"/>
  <c r="H94" i="1"/>
  <c r="B94" i="1"/>
  <c r="H93" i="1"/>
  <c r="H99" i="1" s="1"/>
  <c r="I94" i="1" s="1"/>
  <c r="H85" i="1"/>
  <c r="E85" i="1"/>
  <c r="B85" i="1"/>
  <c r="H84" i="1"/>
  <c r="E83" i="1"/>
  <c r="B83" i="1"/>
  <c r="H83" i="1" s="1"/>
  <c r="E82" i="1"/>
  <c r="B82" i="1"/>
  <c r="H82" i="1" s="1"/>
  <c r="H81" i="1"/>
  <c r="E73" i="1"/>
  <c r="D73" i="1"/>
  <c r="C73" i="1"/>
  <c r="B73" i="1"/>
  <c r="H73" i="1" s="1"/>
  <c r="H72" i="1"/>
  <c r="D72" i="1"/>
  <c r="C72" i="1"/>
  <c r="B72" i="1"/>
  <c r="H71" i="1"/>
  <c r="C71" i="1"/>
  <c r="B71" i="1"/>
  <c r="H70" i="1"/>
  <c r="B70" i="1"/>
  <c r="H69" i="1"/>
  <c r="H61" i="1"/>
  <c r="F60" i="1"/>
  <c r="D60" i="1"/>
  <c r="C60" i="1"/>
  <c r="H60" i="1" s="1"/>
  <c r="F59" i="1"/>
  <c r="E59" i="1"/>
  <c r="C59" i="1"/>
  <c r="B59" i="1"/>
  <c r="H59" i="1" s="1"/>
  <c r="H58" i="1"/>
  <c r="F58" i="1"/>
  <c r="H57" i="1"/>
  <c r="F57" i="1"/>
  <c r="C57" i="1"/>
  <c r="H49" i="1"/>
  <c r="H48" i="1"/>
  <c r="H47" i="1"/>
  <c r="H46" i="1"/>
  <c r="F45" i="1"/>
  <c r="E45" i="1"/>
  <c r="D45" i="1"/>
  <c r="C45" i="1"/>
  <c r="H45" i="1" s="1"/>
  <c r="E37" i="1"/>
  <c r="D37" i="1"/>
  <c r="H37" i="1" s="1"/>
  <c r="F36" i="1"/>
  <c r="D36" i="1"/>
  <c r="H36" i="1" s="1"/>
  <c r="E35" i="1"/>
  <c r="C35" i="1"/>
  <c r="H35" i="1" s="1"/>
  <c r="F34" i="1"/>
  <c r="E34" i="1"/>
  <c r="D34" i="1"/>
  <c r="H34" i="1" s="1"/>
  <c r="F33" i="1"/>
  <c r="E33" i="1"/>
  <c r="D33" i="1"/>
  <c r="C33" i="1"/>
  <c r="H33" i="1" s="1"/>
  <c r="G27" i="1"/>
  <c r="E27" i="1"/>
  <c r="D27" i="1"/>
  <c r="C27" i="1"/>
  <c r="B27" i="1"/>
  <c r="H27" i="1" s="1"/>
  <c r="E26" i="1"/>
  <c r="D26" i="1"/>
  <c r="C26" i="1"/>
  <c r="B26" i="1"/>
  <c r="H26" i="1" s="1"/>
  <c r="H25" i="1"/>
  <c r="D25" i="1"/>
  <c r="C25" i="1"/>
  <c r="B25" i="1"/>
  <c r="H24" i="1"/>
  <c r="C24" i="1"/>
  <c r="B24" i="1"/>
  <c r="H23" i="1"/>
  <c r="C22" i="1"/>
  <c r="H22" i="1" s="1"/>
  <c r="H51" i="1" l="1"/>
  <c r="I61" i="1"/>
  <c r="I82" i="1"/>
  <c r="I84" i="1"/>
  <c r="I96" i="1"/>
  <c r="H28" i="1"/>
  <c r="I22" i="1"/>
  <c r="I25" i="1"/>
  <c r="I60" i="1"/>
  <c r="I26" i="1"/>
  <c r="I37" i="1"/>
  <c r="I48" i="1"/>
  <c r="H63" i="1"/>
  <c r="I58" i="1" s="1"/>
  <c r="I83" i="1"/>
  <c r="I97" i="1"/>
  <c r="H39" i="1"/>
  <c r="I33" i="1" s="1"/>
  <c r="I34" i="1"/>
  <c r="H87" i="1"/>
  <c r="I81" i="1" s="1"/>
  <c r="I85" i="1"/>
  <c r="I95" i="1"/>
  <c r="H75" i="1"/>
  <c r="I57" i="1"/>
  <c r="I93" i="1"/>
  <c r="I71" i="1" l="1"/>
  <c r="I70" i="1"/>
  <c r="I73" i="1"/>
  <c r="I49" i="1"/>
  <c r="I47" i="1"/>
  <c r="I69" i="1"/>
  <c r="I45" i="1"/>
  <c r="I51" i="1" s="1"/>
  <c r="I99" i="1"/>
  <c r="I72" i="1"/>
  <c r="I35" i="1"/>
  <c r="I39" i="1" s="1"/>
  <c r="I24" i="1"/>
  <c r="I23" i="1"/>
  <c r="B105" i="1" s="1"/>
  <c r="I36" i="1"/>
  <c r="I63" i="1"/>
  <c r="I87" i="1"/>
  <c r="I27" i="1"/>
  <c r="I59" i="1"/>
  <c r="I46" i="1"/>
  <c r="B108" i="1" l="1"/>
  <c r="I75" i="1"/>
  <c r="I28" i="1"/>
  <c r="B109" i="1"/>
  <c r="B106" i="1"/>
  <c r="B112" i="1"/>
  <c r="B113" i="1" s="1"/>
  <c r="B114" i="1" s="1"/>
  <c r="B107" i="1"/>
</calcChain>
</file>

<file path=xl/sharedStrings.xml><?xml version="1.0" encoding="utf-8"?>
<sst xmlns="http://schemas.openxmlformats.org/spreadsheetml/2006/main" count="146" uniqueCount="49">
  <si>
    <t>Подольская ул.</t>
  </si>
  <si>
    <t>Можайская ул. 42</t>
  </si>
  <si>
    <t>Курляндская ул. 8</t>
  </si>
  <si>
    <t>Писарева ул. 18</t>
  </si>
  <si>
    <t>Подольская ул. 5</t>
  </si>
  <si>
    <t>Цена(тыс. р.)</t>
  </si>
  <si>
    <t>Кол-во комнат в квартире</t>
  </si>
  <si>
    <t>Жилая пл. (м2)</t>
  </si>
  <si>
    <t>9,5</t>
  </si>
  <si>
    <t>Этаж</t>
  </si>
  <si>
    <t>4/5</t>
  </si>
  <si>
    <t>5/6</t>
  </si>
  <si>
    <t>3/7</t>
  </si>
  <si>
    <t>3/6</t>
  </si>
  <si>
    <t>Близость до метро(минут пешком)</t>
  </si>
  <si>
    <t>Тип дома</t>
  </si>
  <si>
    <t>Старый фонд</t>
  </si>
  <si>
    <t>Старый Фонд</t>
  </si>
  <si>
    <t>http://www.bn.ru/detail/rooms/331193.html?from=search</t>
  </si>
  <si>
    <t>http://www.bn.ru/detail/rooms/280658.html?from=search</t>
  </si>
  <si>
    <t>http://www.bn.ru/detail/rooms/319322.html?from=search</t>
  </si>
  <si>
    <t>http://www.bn.ru/detail/rooms/266628.html?from=search</t>
  </si>
  <si>
    <t>http://www.bn.ru/detail/rooms/319340.html?from=search</t>
  </si>
  <si>
    <t>Значение</t>
  </si>
  <si>
    <t>Определение</t>
  </si>
  <si>
    <t>Равная важность</t>
  </si>
  <si>
    <t>Умеренное превосходство одного над другим</t>
  </si>
  <si>
    <t>Существенное превосходство одного над другим</t>
  </si>
  <si>
    <t>Значительное превосходство одного над другим</t>
  </si>
  <si>
    <t>Очень сильное превосходство одного над другим</t>
  </si>
  <si>
    <t>2, 4, 6, 8</t>
  </si>
  <si>
    <t>Соответствующие промежуточные значения</t>
  </si>
  <si>
    <t>Цена</t>
  </si>
  <si>
    <t>Жилая пл.</t>
  </si>
  <si>
    <t>Оценки компонент
собственного вектора</t>
  </si>
  <si>
    <t>Нормализованные оценки вектора приоритета</t>
  </si>
  <si>
    <t>Cумма:</t>
  </si>
  <si>
    <t>Цена:</t>
  </si>
  <si>
    <t>Кол-во комнат в квартире:</t>
  </si>
  <si>
    <t>Жилая пл.:</t>
  </si>
  <si>
    <t>Этаж:</t>
  </si>
  <si>
    <t>Близость до метро(минут пешком):</t>
  </si>
  <si>
    <t>Тип дома:</t>
  </si>
  <si>
    <t>Приоритеты</t>
  </si>
  <si>
    <t>Lmax=</t>
  </si>
  <si>
    <t>ИС=</t>
  </si>
  <si>
    <t>ОС=</t>
  </si>
  <si>
    <t>KOT.ITMO.RU</t>
  </si>
  <si>
    <t xml:space="preserve">KOT.ITMO.RU
Помогли? Яндекс.Деньги 41001143976737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</si>
</sst>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0000"/>
  </numFmts>
  <fonts count="33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9" fontId="5" fillId="0" borderId="5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8" fillId="0" borderId="8" xfId="0" applyFont="1" applyBorder="1" applyAlignment="1">
      <alignment wrapText="1"/>
    </xf>
    <xf numFmtId="49" fontId="9" fillId="0" borderId="0" xfId="0" applyNumberFormat="1" applyFont="1" applyAlignment="1">
      <alignment horizontal="center" wrapText="1"/>
    </xf>
    <xf numFmtId="49" fontId="10" fillId="0" borderId="9" xfId="0" applyNumberFormat="1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3" fillId="0" borderId="12" xfId="0" applyFont="1" applyBorder="1" applyAlignment="1">
      <alignment wrapText="1"/>
    </xf>
    <xf numFmtId="0" fontId="14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6" fillId="4" borderId="15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8" fillId="0" borderId="16" xfId="0" applyFont="1" applyBorder="1" applyAlignment="1">
      <alignment wrapText="1"/>
    </xf>
    <xf numFmtId="0" fontId="19" fillId="5" borderId="0" xfId="0" applyFont="1" applyFill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164" fontId="21" fillId="0" borderId="0" xfId="0" applyNumberFormat="1" applyFont="1" applyAlignment="1">
      <alignment wrapText="1"/>
    </xf>
    <xf numFmtId="0" fontId="22" fillId="0" borderId="18" xfId="0" applyFont="1" applyBorder="1" applyAlignment="1">
      <alignment wrapText="1"/>
    </xf>
    <xf numFmtId="49" fontId="23" fillId="6" borderId="0" xfId="0" applyNumberFormat="1" applyFont="1" applyFill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7" borderId="0" xfId="0" applyFont="1" applyFill="1" applyAlignment="1">
      <alignment wrapText="1"/>
    </xf>
    <xf numFmtId="0" fontId="27" fillId="0" borderId="20" xfId="0" applyFont="1" applyBorder="1" applyAlignment="1">
      <alignment wrapText="1"/>
    </xf>
    <xf numFmtId="0" fontId="28" fillId="0" borderId="21" xfId="0" applyFont="1" applyBorder="1" applyAlignment="1">
      <alignment horizontal="center" wrapText="1"/>
    </xf>
    <xf numFmtId="0" fontId="29" fillId="0" borderId="22" xfId="0" applyFont="1" applyBorder="1" applyAlignment="1">
      <alignment wrapText="1"/>
    </xf>
    <xf numFmtId="0" fontId="30" fillId="0" borderId="23" xfId="0" applyFont="1" applyBorder="1" applyAlignment="1">
      <alignment wrapText="1"/>
    </xf>
    <xf numFmtId="0" fontId="31" fillId="0" borderId="24" xfId="0" applyFont="1" applyBorder="1" applyAlignment="1">
      <alignment horizontal="center" wrapText="1"/>
    </xf>
    <xf numFmtId="0" fontId="32" fillId="0" borderId="2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workbookViewId="0">
      <selection activeCell="G14" sqref="G14"/>
    </sheetView>
  </sheetViews>
  <sheetFormatPr defaultColWidth="27.85546875" defaultRowHeight="12.75" customHeight="1" x14ac:dyDescent="0.2"/>
  <cols>
    <col min="2" max="2" width="16.42578125" customWidth="1"/>
    <col min="3" max="3" width="18.28515625" customWidth="1"/>
    <col min="4" max="10" width="16.42578125" customWidth="1"/>
  </cols>
  <sheetData>
    <row r="1" spans="1:8" ht="25.5" customHeight="1" x14ac:dyDescent="0.2">
      <c r="A1" s="13"/>
      <c r="B1" s="14" t="s">
        <v>0</v>
      </c>
      <c r="C1" s="14" t="s">
        <v>1</v>
      </c>
      <c r="D1" s="11" t="s">
        <v>2</v>
      </c>
      <c r="E1" s="14" t="s">
        <v>3</v>
      </c>
      <c r="F1" s="15" t="s">
        <v>4</v>
      </c>
      <c r="G1" s="6"/>
    </row>
    <row r="2" spans="1:8" ht="25.5" customHeight="1" x14ac:dyDescent="0.2">
      <c r="A2" s="6" t="s">
        <v>5</v>
      </c>
      <c r="B2" s="25">
        <v>940</v>
      </c>
      <c r="C2" s="25">
        <v>1050</v>
      </c>
      <c r="D2" s="19">
        <v>999</v>
      </c>
      <c r="E2" s="25">
        <v>790</v>
      </c>
      <c r="F2" s="28">
        <v>1100</v>
      </c>
      <c r="G2" s="6"/>
    </row>
    <row r="3" spans="1:8" ht="25.5" customHeight="1" x14ac:dyDescent="0.2">
      <c r="A3" s="6" t="s">
        <v>6</v>
      </c>
      <c r="B3" s="25">
        <v>7</v>
      </c>
      <c r="C3" s="25">
        <v>5</v>
      </c>
      <c r="D3" s="19">
        <v>5</v>
      </c>
      <c r="E3" s="25">
        <v>8</v>
      </c>
      <c r="F3" s="28">
        <v>5</v>
      </c>
      <c r="G3" s="6"/>
      <c r="H3" t="s">
        <v>47</v>
      </c>
    </row>
    <row r="4" spans="1:8" x14ac:dyDescent="0.2">
      <c r="A4" s="6" t="s">
        <v>7</v>
      </c>
      <c r="B4" s="25">
        <v>11</v>
      </c>
      <c r="C4" s="25" t="s">
        <v>8</v>
      </c>
      <c r="D4" s="19">
        <v>10</v>
      </c>
      <c r="E4" s="25">
        <v>6</v>
      </c>
      <c r="F4" s="28">
        <v>10</v>
      </c>
      <c r="G4" s="6"/>
    </row>
    <row r="5" spans="1:8" x14ac:dyDescent="0.2">
      <c r="A5" s="6" t="s">
        <v>9</v>
      </c>
      <c r="B5" s="9" t="s">
        <v>10</v>
      </c>
      <c r="C5" s="9" t="s">
        <v>11</v>
      </c>
      <c r="D5" s="23" t="s">
        <v>12</v>
      </c>
      <c r="E5" s="9" t="s">
        <v>11</v>
      </c>
      <c r="F5" s="10" t="s">
        <v>13</v>
      </c>
      <c r="G5" s="5"/>
    </row>
    <row r="6" spans="1:8" ht="38.25" customHeight="1" x14ac:dyDescent="0.2">
      <c r="A6" s="6" t="s">
        <v>14</v>
      </c>
      <c r="B6" s="25">
        <v>3</v>
      </c>
      <c r="C6" s="25">
        <v>10</v>
      </c>
      <c r="D6" s="19">
        <v>5</v>
      </c>
      <c r="E6" s="25">
        <v>10</v>
      </c>
      <c r="F6" s="28">
        <v>2</v>
      </c>
      <c r="G6" s="6"/>
    </row>
    <row r="7" spans="1:8" x14ac:dyDescent="0.2">
      <c r="A7" s="18" t="s">
        <v>15</v>
      </c>
      <c r="B7" s="24" t="s">
        <v>16</v>
      </c>
      <c r="C7" s="24" t="s">
        <v>16</v>
      </c>
      <c r="D7" s="12" t="s">
        <v>17</v>
      </c>
      <c r="E7" s="24" t="s">
        <v>16</v>
      </c>
      <c r="F7" s="31" t="s">
        <v>16</v>
      </c>
      <c r="G7" s="6"/>
    </row>
    <row r="8" spans="1:8" ht="63.75" x14ac:dyDescent="0.2">
      <c r="A8" s="30"/>
      <c r="B8" s="30" t="s">
        <v>18</v>
      </c>
      <c r="C8" s="30" t="s">
        <v>19</v>
      </c>
      <c r="D8" s="16" t="s">
        <v>20</v>
      </c>
      <c r="E8" s="30" t="s">
        <v>21</v>
      </c>
      <c r="F8" s="30" t="s">
        <v>22</v>
      </c>
      <c r="H8" t="s">
        <v>48</v>
      </c>
    </row>
    <row r="10" spans="1:8" ht="12.75" hidden="1" customHeight="1" x14ac:dyDescent="0.2">
      <c r="A10" s="2"/>
      <c r="B10" s="2"/>
    </row>
    <row r="11" spans="1:8" ht="12.75" hidden="1" customHeight="1" x14ac:dyDescent="0.2">
      <c r="A11" s="4" t="s">
        <v>23</v>
      </c>
      <c r="B11" s="3" t="s">
        <v>24</v>
      </c>
      <c r="C11" s="6"/>
    </row>
    <row r="12" spans="1:8" x14ac:dyDescent="0.2">
      <c r="A12" s="7">
        <v>1</v>
      </c>
      <c r="B12" s="20" t="s">
        <v>25</v>
      </c>
      <c r="C12" s="6"/>
    </row>
    <row r="13" spans="1:8" ht="59.25" customHeight="1" x14ac:dyDescent="0.2">
      <c r="A13" s="7">
        <v>3</v>
      </c>
      <c r="B13" s="20" t="s">
        <v>26</v>
      </c>
      <c r="C13" s="6"/>
    </row>
    <row r="14" spans="1:8" ht="65.25" customHeight="1" x14ac:dyDescent="0.2">
      <c r="A14" s="7">
        <v>5</v>
      </c>
      <c r="B14" s="20" t="s">
        <v>27</v>
      </c>
      <c r="C14" s="6"/>
    </row>
    <row r="15" spans="1:8" ht="57" customHeight="1" x14ac:dyDescent="0.2">
      <c r="A15" s="7">
        <v>7</v>
      </c>
      <c r="B15" s="20" t="s">
        <v>28</v>
      </c>
      <c r="C15" s="6"/>
    </row>
    <row r="16" spans="1:8" ht="48" customHeight="1" x14ac:dyDescent="0.2">
      <c r="A16" s="7">
        <v>9</v>
      </c>
      <c r="B16" s="20" t="s">
        <v>29</v>
      </c>
      <c r="C16" s="6"/>
    </row>
    <row r="17" spans="1:10" ht="38.25" customHeight="1" x14ac:dyDescent="0.2">
      <c r="A17" s="1" t="s">
        <v>30</v>
      </c>
      <c r="B17" s="32" t="s">
        <v>31</v>
      </c>
      <c r="C17" s="6"/>
    </row>
    <row r="18" spans="1:10" x14ac:dyDescent="0.2">
      <c r="A18" s="30"/>
      <c r="B18" s="30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</row>
    <row r="21" spans="1:10" ht="38.25" customHeight="1" x14ac:dyDescent="0.2">
      <c r="A21" s="13"/>
      <c r="B21" s="14" t="s">
        <v>32</v>
      </c>
      <c r="C21" s="14" t="s">
        <v>6</v>
      </c>
      <c r="D21" s="14" t="s">
        <v>33</v>
      </c>
      <c r="E21" s="14" t="s">
        <v>9</v>
      </c>
      <c r="F21" s="14" t="s">
        <v>14</v>
      </c>
      <c r="G21" s="14" t="s">
        <v>15</v>
      </c>
      <c r="H21" s="30" t="s">
        <v>34</v>
      </c>
      <c r="I21" s="29" t="s">
        <v>35</v>
      </c>
      <c r="J21" s="6"/>
    </row>
    <row r="22" spans="1:10" ht="24.75" customHeight="1" x14ac:dyDescent="0.2">
      <c r="A22" s="6" t="s">
        <v>32</v>
      </c>
      <c r="B22" s="21">
        <v>1</v>
      </c>
      <c r="C22" s="21">
        <f>1/4</f>
        <v>0.25</v>
      </c>
      <c r="D22" s="21">
        <v>3</v>
      </c>
      <c r="E22" s="21">
        <v>3</v>
      </c>
      <c r="F22" s="21">
        <v>3</v>
      </c>
      <c r="G22" s="21">
        <v>3</v>
      </c>
      <c r="H22" s="17">
        <f t="shared" ref="H22:H27" si="0">POWER(PRODUCT(B22:G22),(1/6))</f>
        <v>1.6509636244473134</v>
      </c>
      <c r="I22" s="22">
        <f t="shared" ref="I22:I27" si="1">H22/$H$28</f>
        <v>0.26467816430741947</v>
      </c>
      <c r="J22" s="6"/>
    </row>
    <row r="23" spans="1:10" ht="24.75" customHeight="1" x14ac:dyDescent="0.2">
      <c r="A23" s="6" t="s">
        <v>6</v>
      </c>
      <c r="B23" s="21">
        <v>3</v>
      </c>
      <c r="C23" s="21">
        <v>1</v>
      </c>
      <c r="D23" s="21">
        <v>4</v>
      </c>
      <c r="E23" s="21">
        <v>3</v>
      </c>
      <c r="F23" s="21">
        <v>6</v>
      </c>
      <c r="G23" s="21">
        <v>1</v>
      </c>
      <c r="H23" s="17">
        <f t="shared" si="0"/>
        <v>2.4494897427831779</v>
      </c>
      <c r="I23" s="22">
        <f t="shared" si="1"/>
        <v>0.39269578021547408</v>
      </c>
      <c r="J23" s="6"/>
    </row>
    <row r="24" spans="1:10" ht="24.75" customHeight="1" x14ac:dyDescent="0.2">
      <c r="A24" s="6" t="s">
        <v>33</v>
      </c>
      <c r="B24" s="21">
        <f>1/3</f>
        <v>0.33333333333333331</v>
      </c>
      <c r="C24" s="21">
        <f>1/6</f>
        <v>0.16666666666666666</v>
      </c>
      <c r="D24" s="21">
        <v>1</v>
      </c>
      <c r="E24" s="21">
        <v>2</v>
      </c>
      <c r="F24" s="21">
        <v>2</v>
      </c>
      <c r="G24" s="21">
        <v>3</v>
      </c>
      <c r="H24" s="17">
        <f t="shared" si="0"/>
        <v>0.93465526518406716</v>
      </c>
      <c r="I24" s="22">
        <f t="shared" si="1"/>
        <v>0.14984148420108204</v>
      </c>
      <c r="J24" s="6"/>
    </row>
    <row r="25" spans="1:10" ht="24.75" customHeight="1" x14ac:dyDescent="0.2">
      <c r="A25" s="6" t="s">
        <v>9</v>
      </c>
      <c r="B25" s="21">
        <f>1/3</f>
        <v>0.33333333333333331</v>
      </c>
      <c r="C25" s="21">
        <f>1/5</f>
        <v>0.2</v>
      </c>
      <c r="D25" s="21">
        <f>1/5</f>
        <v>0.2</v>
      </c>
      <c r="E25" s="21">
        <v>1</v>
      </c>
      <c r="F25" s="21">
        <v>3</v>
      </c>
      <c r="G25" s="21">
        <v>1</v>
      </c>
      <c r="H25" s="17">
        <f t="shared" si="0"/>
        <v>0.58480354764257325</v>
      </c>
      <c r="I25" s="22">
        <f t="shared" si="1"/>
        <v>9.3754173125600818E-2</v>
      </c>
      <c r="J25" s="6"/>
    </row>
    <row r="26" spans="1:10" ht="24.75" customHeight="1" x14ac:dyDescent="0.2">
      <c r="A26" s="6" t="s">
        <v>15</v>
      </c>
      <c r="B26" s="21">
        <f>1/3</f>
        <v>0.33333333333333331</v>
      </c>
      <c r="C26" s="21">
        <f>1/4</f>
        <v>0.25</v>
      </c>
      <c r="D26" s="21">
        <f>1/3</f>
        <v>0.33333333333333331</v>
      </c>
      <c r="E26" s="21">
        <f>1/3</f>
        <v>0.33333333333333331</v>
      </c>
      <c r="F26" s="21">
        <v>3</v>
      </c>
      <c r="G26" s="21">
        <v>2</v>
      </c>
      <c r="H26" s="17">
        <f t="shared" si="0"/>
        <v>0.61771467052713258</v>
      </c>
      <c r="I26" s="22">
        <f t="shared" si="1"/>
        <v>9.903039815042361E-2</v>
      </c>
      <c r="J26" s="6"/>
    </row>
    <row r="27" spans="1:10" ht="24.75" customHeight="1" x14ac:dyDescent="0.2">
      <c r="A27" s="6" t="s">
        <v>14</v>
      </c>
      <c r="B27" s="21">
        <f>1/3</f>
        <v>0.33333333333333331</v>
      </c>
      <c r="C27" s="21">
        <f>1/2</f>
        <v>0.5</v>
      </c>
      <c r="D27" s="21">
        <f>1/5</f>
        <v>0.2</v>
      </c>
      <c r="E27" s="21">
        <f>1/3</f>
        <v>0.33333333333333331</v>
      </c>
      <c r="F27" s="21">
        <v>1</v>
      </c>
      <c r="G27" s="21">
        <f>1/3</f>
        <v>0.33333333333333331</v>
      </c>
      <c r="H27" s="17">
        <f t="shared" si="0"/>
        <v>0.39334415946737106</v>
      </c>
      <c r="I27" s="22">
        <f t="shared" si="1"/>
        <v>6.3059905455955162E-2</v>
      </c>
      <c r="J27" s="6"/>
    </row>
    <row r="28" spans="1:10" x14ac:dyDescent="0.2">
      <c r="A28" s="18"/>
      <c r="B28" s="2"/>
      <c r="C28" s="2"/>
      <c r="D28" s="2"/>
      <c r="E28" s="2"/>
      <c r="F28" s="2"/>
      <c r="G28" s="2" t="s">
        <v>36</v>
      </c>
      <c r="H28" s="2">
        <f>SUM(H22:H26)</f>
        <v>6.237626850584264</v>
      </c>
      <c r="I28" s="8">
        <f>SUM(I22:I26)</f>
        <v>1</v>
      </c>
      <c r="J28" s="6"/>
    </row>
    <row r="29" spans="1:10" x14ac:dyDescent="0.2">
      <c r="A29" s="30"/>
      <c r="B29" s="30"/>
      <c r="C29" s="30"/>
      <c r="D29" s="30"/>
      <c r="E29" s="30"/>
      <c r="F29" s="30"/>
      <c r="G29" s="30"/>
      <c r="H29" s="30"/>
      <c r="I29" s="30"/>
    </row>
    <row r="31" spans="1:10" x14ac:dyDescent="0.2">
      <c r="A31" s="27" t="s">
        <v>37</v>
      </c>
      <c r="B31" s="2"/>
      <c r="C31" s="2"/>
      <c r="D31" s="2"/>
      <c r="E31" s="2"/>
      <c r="F31" s="2"/>
      <c r="G31" s="2"/>
      <c r="H31" s="2"/>
      <c r="I31" s="2"/>
    </row>
    <row r="32" spans="1:10" ht="38.25" customHeight="1" x14ac:dyDescent="0.2">
      <c r="A32" s="13"/>
      <c r="B32" s="14" t="s">
        <v>0</v>
      </c>
      <c r="C32" s="14" t="s">
        <v>1</v>
      </c>
      <c r="D32" s="14" t="s">
        <v>2</v>
      </c>
      <c r="E32" s="14" t="s">
        <v>3</v>
      </c>
      <c r="F32" s="14" t="s">
        <v>4</v>
      </c>
      <c r="G32" s="14"/>
      <c r="H32" s="30" t="s">
        <v>34</v>
      </c>
      <c r="I32" s="29" t="s">
        <v>35</v>
      </c>
      <c r="J32" s="6"/>
    </row>
    <row r="33" spans="1:10" x14ac:dyDescent="0.2">
      <c r="A33" s="6" t="s">
        <v>0</v>
      </c>
      <c r="B33" s="21">
        <v>1</v>
      </c>
      <c r="C33" s="21">
        <f>1/3</f>
        <v>0.33333333333333331</v>
      </c>
      <c r="D33" s="21">
        <f>1/9</f>
        <v>0.1111111111111111</v>
      </c>
      <c r="E33" s="21">
        <f>1/7</f>
        <v>0.14285714285714285</v>
      </c>
      <c r="F33" s="21">
        <f>1/2</f>
        <v>0.5</v>
      </c>
      <c r="H33" s="17">
        <f>POWER(PRODUCT(B33:G33),(1/6))</f>
        <v>0.3718930252474591</v>
      </c>
      <c r="I33" s="22">
        <f>H33/$H$39</f>
        <v>5.4072564864045394E-2</v>
      </c>
      <c r="J33" s="6"/>
    </row>
    <row r="34" spans="1:10" ht="25.5" customHeight="1" x14ac:dyDescent="0.2">
      <c r="A34" s="6" t="s">
        <v>1</v>
      </c>
      <c r="B34" s="17">
        <v>3</v>
      </c>
      <c r="C34" s="21">
        <v>1</v>
      </c>
      <c r="D34" s="21">
        <f>1/9</f>
        <v>0.1111111111111111</v>
      </c>
      <c r="E34" s="21">
        <f>1/7</f>
        <v>0.14285714285714285</v>
      </c>
      <c r="F34" s="21">
        <f>1/2</f>
        <v>0.5</v>
      </c>
      <c r="H34" s="17">
        <f>POWER(PRODUCT(B34:G34),(1/6))</f>
        <v>0.53636255586347004</v>
      </c>
      <c r="I34" s="22">
        <f>H34/$H$39</f>
        <v>7.7986133440588939E-2</v>
      </c>
      <c r="J34" s="6"/>
    </row>
    <row r="35" spans="1:10" ht="25.5" customHeight="1" x14ac:dyDescent="0.2">
      <c r="A35" s="6" t="s">
        <v>2</v>
      </c>
      <c r="B35" s="21">
        <v>9</v>
      </c>
      <c r="C35" s="21">
        <f>9</f>
        <v>9</v>
      </c>
      <c r="D35" s="21">
        <v>1</v>
      </c>
      <c r="E35" s="21">
        <f>9</f>
        <v>9</v>
      </c>
      <c r="F35" s="21">
        <v>9</v>
      </c>
      <c r="H35" s="17">
        <f>POWER(PRODUCT(B35:G35),(1/6))</f>
        <v>4.3267487109222253</v>
      </c>
      <c r="I35" s="22">
        <f>H35/$H$39</f>
        <v>0.62910133946741797</v>
      </c>
      <c r="J35" s="6"/>
    </row>
    <row r="36" spans="1:10" x14ac:dyDescent="0.2">
      <c r="A36" s="6" t="s">
        <v>3</v>
      </c>
      <c r="B36" s="21">
        <v>7</v>
      </c>
      <c r="C36" s="21">
        <v>7</v>
      </c>
      <c r="D36" s="21">
        <f>1/9</f>
        <v>0.1111111111111111</v>
      </c>
      <c r="E36" s="21">
        <v>1</v>
      </c>
      <c r="F36" s="21">
        <f>1/9</f>
        <v>0.1111111111111111</v>
      </c>
      <c r="H36" s="17">
        <f>POWER(PRODUCT(B36:G36),(1/6))</f>
        <v>0.91964139212704021</v>
      </c>
      <c r="I36" s="22">
        <f>H36/$H$39</f>
        <v>0.13371417437678912</v>
      </c>
      <c r="J36" s="6"/>
    </row>
    <row r="37" spans="1:10" ht="25.5" customHeight="1" x14ac:dyDescent="0.2">
      <c r="A37" s="6" t="s">
        <v>4</v>
      </c>
      <c r="B37" s="21">
        <v>3</v>
      </c>
      <c r="C37" s="21">
        <v>3</v>
      </c>
      <c r="D37" s="17">
        <f>1/9</f>
        <v>0.1111111111111111</v>
      </c>
      <c r="E37" s="21">
        <f>1/7</f>
        <v>0.14285714285714285</v>
      </c>
      <c r="F37" s="21">
        <v>1</v>
      </c>
      <c r="H37" s="17">
        <f>POWER(PRODUCT(B37:G37),(1/6))</f>
        <v>0.72302002639948382</v>
      </c>
      <c r="I37" s="22">
        <f>H37/$H$39</f>
        <v>0.10512578785115846</v>
      </c>
      <c r="J37" s="6"/>
    </row>
    <row r="38" spans="1:10" x14ac:dyDescent="0.2">
      <c r="I38" s="22"/>
      <c r="J38" s="6"/>
    </row>
    <row r="39" spans="1:10" x14ac:dyDescent="0.2">
      <c r="A39" s="18"/>
      <c r="B39" s="2"/>
      <c r="C39" s="2"/>
      <c r="D39" s="2"/>
      <c r="E39" s="2"/>
      <c r="F39" s="2"/>
      <c r="G39" s="2" t="s">
        <v>36</v>
      </c>
      <c r="H39" s="2">
        <f>SUM(H33:H37)</f>
        <v>6.877665710559679</v>
      </c>
      <c r="I39" s="8">
        <f>SUM(I33:I37)</f>
        <v>0.99999999999999989</v>
      </c>
      <c r="J39" s="6"/>
    </row>
    <row r="40" spans="1:10" x14ac:dyDescent="0.2">
      <c r="A40" s="30"/>
      <c r="B40" s="30"/>
      <c r="C40" s="30"/>
      <c r="D40" s="30"/>
      <c r="E40" s="30"/>
      <c r="F40" s="30"/>
      <c r="G40" s="30"/>
      <c r="H40" s="30"/>
      <c r="I40" s="30"/>
    </row>
    <row r="43" spans="1:10" ht="25.5" customHeight="1" x14ac:dyDescent="0.2">
      <c r="A43" s="27" t="s">
        <v>38</v>
      </c>
      <c r="B43" s="2"/>
      <c r="C43" s="2"/>
      <c r="D43" s="2"/>
      <c r="E43" s="2"/>
      <c r="F43" s="2"/>
      <c r="G43" s="2"/>
      <c r="H43" s="2"/>
      <c r="I43" s="2"/>
    </row>
    <row r="44" spans="1:10" ht="38.25" customHeight="1" x14ac:dyDescent="0.2">
      <c r="A44" s="13"/>
      <c r="B44" s="14" t="s">
        <v>0</v>
      </c>
      <c r="C44" s="14" t="s">
        <v>1</v>
      </c>
      <c r="D44" s="14" t="s">
        <v>2</v>
      </c>
      <c r="E44" s="14" t="s">
        <v>3</v>
      </c>
      <c r="F44" s="14" t="s">
        <v>4</v>
      </c>
      <c r="G44" s="14"/>
      <c r="H44" s="30" t="s">
        <v>34</v>
      </c>
      <c r="I44" s="29" t="s">
        <v>35</v>
      </c>
      <c r="J44" s="6"/>
    </row>
    <row r="45" spans="1:10" x14ac:dyDescent="0.2">
      <c r="A45" s="6" t="s">
        <v>0</v>
      </c>
      <c r="B45" s="21">
        <v>1</v>
      </c>
      <c r="C45" s="21">
        <f>1/9</f>
        <v>0.1111111111111111</v>
      </c>
      <c r="D45" s="21">
        <f>1/9</f>
        <v>0.1111111111111111</v>
      </c>
      <c r="E45" s="21">
        <f>1/9</f>
        <v>0.1111111111111111</v>
      </c>
      <c r="F45" s="21">
        <f>1/9</f>
        <v>0.1111111111111111</v>
      </c>
      <c r="H45" s="17">
        <f>POWER(PRODUCT(B45:G45),(1/6))</f>
        <v>0.23112042478354491</v>
      </c>
      <c r="I45" s="22">
        <f>H45/$H$51</f>
        <v>3.8519308718329426E-2</v>
      </c>
      <c r="J45" s="6"/>
    </row>
    <row r="46" spans="1:10" ht="25.5" customHeight="1" x14ac:dyDescent="0.2">
      <c r="A46" s="6" t="s">
        <v>1</v>
      </c>
      <c r="B46" s="17">
        <v>9</v>
      </c>
      <c r="C46" s="21">
        <v>1</v>
      </c>
      <c r="D46" s="21">
        <v>1</v>
      </c>
      <c r="E46" s="21">
        <v>1</v>
      </c>
      <c r="F46" s="21">
        <v>1</v>
      </c>
      <c r="H46" s="17">
        <f>POWER(PRODUCT(B46:G46),(1/6))</f>
        <v>1.4422495703074083</v>
      </c>
      <c r="I46" s="22">
        <f>H46/$H$51</f>
        <v>0.24037017282041762</v>
      </c>
      <c r="J46" s="6"/>
    </row>
    <row r="47" spans="1:10" ht="25.5" customHeight="1" x14ac:dyDescent="0.2">
      <c r="A47" s="6" t="s">
        <v>2</v>
      </c>
      <c r="B47" s="21">
        <v>9</v>
      </c>
      <c r="C47" s="21">
        <v>1</v>
      </c>
      <c r="D47" s="21">
        <v>1</v>
      </c>
      <c r="E47" s="21">
        <v>1</v>
      </c>
      <c r="F47" s="21">
        <v>1</v>
      </c>
      <c r="H47" s="17">
        <f>POWER(PRODUCT(B47:G47),(1/6))</f>
        <v>1.4422495703074083</v>
      </c>
      <c r="I47" s="22">
        <f>H47/$H$51</f>
        <v>0.24037017282041762</v>
      </c>
      <c r="J47" s="6"/>
    </row>
    <row r="48" spans="1:10" x14ac:dyDescent="0.2">
      <c r="A48" s="6" t="s">
        <v>3</v>
      </c>
      <c r="B48" s="21">
        <v>9</v>
      </c>
      <c r="C48" s="21">
        <v>1</v>
      </c>
      <c r="D48" s="21">
        <v>1</v>
      </c>
      <c r="E48" s="21">
        <v>1</v>
      </c>
      <c r="F48" s="21">
        <v>1</v>
      </c>
      <c r="H48" s="17">
        <f>POWER(PRODUCT(B48:G48),(1/6))</f>
        <v>1.4422495703074083</v>
      </c>
      <c r="I48" s="22">
        <f>H48/$H$51</f>
        <v>0.24037017282041762</v>
      </c>
      <c r="J48" s="6"/>
    </row>
    <row r="49" spans="1:10" ht="25.5" customHeight="1" x14ac:dyDescent="0.2">
      <c r="A49" s="6" t="s">
        <v>4</v>
      </c>
      <c r="B49" s="21">
        <v>9</v>
      </c>
      <c r="C49" s="21">
        <v>1</v>
      </c>
      <c r="D49" s="21">
        <v>1</v>
      </c>
      <c r="E49" s="21">
        <v>1</v>
      </c>
      <c r="F49" s="21">
        <v>1</v>
      </c>
      <c r="H49" s="17">
        <f>POWER(PRODUCT(B49:G49),(1/6))</f>
        <v>1.4422495703074083</v>
      </c>
      <c r="I49" s="22">
        <f>H49/$H$51</f>
        <v>0.24037017282041762</v>
      </c>
      <c r="J49" s="6"/>
    </row>
    <row r="50" spans="1:10" x14ac:dyDescent="0.2">
      <c r="I50" s="22"/>
      <c r="J50" s="6"/>
    </row>
    <row r="51" spans="1:10" x14ac:dyDescent="0.2">
      <c r="A51" s="18"/>
      <c r="B51" s="2"/>
      <c r="C51" s="2"/>
      <c r="D51" s="2"/>
      <c r="E51" s="2"/>
      <c r="F51" s="2"/>
      <c r="G51" s="2" t="s">
        <v>36</v>
      </c>
      <c r="H51" s="2">
        <f>SUM(H45:H49)</f>
        <v>6.0001187060131791</v>
      </c>
      <c r="I51" s="8">
        <f>SUM(I45:I49)</f>
        <v>0.99999999999999989</v>
      </c>
      <c r="J51" s="6"/>
    </row>
    <row r="52" spans="1:10" x14ac:dyDescent="0.2">
      <c r="A52" s="30"/>
      <c r="B52" s="30"/>
      <c r="C52" s="30"/>
      <c r="D52" s="30"/>
      <c r="E52" s="30"/>
      <c r="F52" s="30"/>
      <c r="G52" s="30"/>
      <c r="H52" s="30"/>
      <c r="I52" s="30"/>
    </row>
    <row r="55" spans="1:10" x14ac:dyDescent="0.2">
      <c r="A55" s="27" t="s">
        <v>39</v>
      </c>
      <c r="B55" s="2"/>
      <c r="C55" s="2"/>
      <c r="D55" s="2"/>
      <c r="E55" s="2"/>
      <c r="F55" s="2"/>
      <c r="G55" s="2"/>
      <c r="H55" s="2"/>
      <c r="I55" s="2"/>
    </row>
    <row r="56" spans="1:10" ht="38.25" customHeight="1" x14ac:dyDescent="0.2">
      <c r="A56" s="13"/>
      <c r="B56" s="14" t="s">
        <v>0</v>
      </c>
      <c r="C56" s="14" t="s">
        <v>1</v>
      </c>
      <c r="D56" s="14" t="s">
        <v>2</v>
      </c>
      <c r="E56" s="14" t="s">
        <v>3</v>
      </c>
      <c r="F56" s="14" t="s">
        <v>4</v>
      </c>
      <c r="G56" s="14"/>
      <c r="H56" s="30" t="s">
        <v>34</v>
      </c>
      <c r="I56" s="29" t="s">
        <v>35</v>
      </c>
      <c r="J56" s="6"/>
    </row>
    <row r="57" spans="1:10" x14ac:dyDescent="0.2">
      <c r="A57" s="6" t="s">
        <v>0</v>
      </c>
      <c r="B57" s="21">
        <v>1</v>
      </c>
      <c r="C57" s="21">
        <f>1/7</f>
        <v>0.14285714285714285</v>
      </c>
      <c r="D57" s="21">
        <v>2</v>
      </c>
      <c r="E57" s="21">
        <v>1</v>
      </c>
      <c r="F57" s="21">
        <f>1/9</f>
        <v>0.1111111111111111</v>
      </c>
      <c r="H57" s="17">
        <f>POWER(PRODUCT(B57:G57),(1/6))</f>
        <v>0.56270603681170173</v>
      </c>
      <c r="I57" s="22">
        <f>H57/$H$63</f>
        <v>7.8011647559599287E-2</v>
      </c>
      <c r="J57" s="6"/>
    </row>
    <row r="58" spans="1:10" ht="25.5" customHeight="1" x14ac:dyDescent="0.2">
      <c r="A58" s="6" t="s">
        <v>1</v>
      </c>
      <c r="B58" s="17">
        <v>7</v>
      </c>
      <c r="C58" s="21">
        <v>1</v>
      </c>
      <c r="D58" s="21">
        <v>7</v>
      </c>
      <c r="E58" s="21">
        <v>7</v>
      </c>
      <c r="F58" s="21">
        <f>1/3</f>
        <v>0.33333333333333331</v>
      </c>
      <c r="H58" s="17">
        <f>POWER(PRODUCT(B58:G58),(1/6))</f>
        <v>2.2030726089837445</v>
      </c>
      <c r="I58" s="22">
        <f>H58/$H$63</f>
        <v>0.30542647968384606</v>
      </c>
      <c r="J58" s="6"/>
    </row>
    <row r="59" spans="1:10" ht="25.5" customHeight="1" x14ac:dyDescent="0.2">
      <c r="A59" s="6" t="s">
        <v>2</v>
      </c>
      <c r="B59" s="21">
        <f>1/2</f>
        <v>0.5</v>
      </c>
      <c r="C59" s="21">
        <f>1/7</f>
        <v>0.14285714285714285</v>
      </c>
      <c r="D59" s="21">
        <v>1</v>
      </c>
      <c r="E59" s="21">
        <f>1/2</f>
        <v>0.5</v>
      </c>
      <c r="F59" s="21">
        <f>1/9</f>
        <v>0.1111111111111111</v>
      </c>
      <c r="H59" s="17">
        <f>POWER(PRODUCT(B59:G59),(1/6))</f>
        <v>0.39789325444416129</v>
      </c>
      <c r="I59" s="22">
        <f>H59/$H$63</f>
        <v>5.516256500092763E-2</v>
      </c>
      <c r="J59" s="6"/>
    </row>
    <row r="60" spans="1:10" x14ac:dyDescent="0.2">
      <c r="A60" s="6" t="s">
        <v>3</v>
      </c>
      <c r="B60" s="21">
        <v>1</v>
      </c>
      <c r="C60" s="21">
        <f>1/7</f>
        <v>0.14285714285714285</v>
      </c>
      <c r="D60" s="21">
        <f>1/2</f>
        <v>0.5</v>
      </c>
      <c r="E60" s="21">
        <v>1</v>
      </c>
      <c r="F60" s="21">
        <f>1/9</f>
        <v>0.1111111111111111</v>
      </c>
      <c r="H60" s="17">
        <f>POWER(PRODUCT(B60:G60),(1/6))</f>
        <v>0.44662007739187587</v>
      </c>
      <c r="I60" s="22">
        <f>H60/$H$63</f>
        <v>6.1917885700940166E-2</v>
      </c>
      <c r="J60" s="6"/>
    </row>
    <row r="61" spans="1:10" ht="25.5" customHeight="1" x14ac:dyDescent="0.2">
      <c r="A61" s="6" t="s">
        <v>4</v>
      </c>
      <c r="B61" s="21">
        <v>9</v>
      </c>
      <c r="C61" s="21">
        <v>3</v>
      </c>
      <c r="D61" s="21">
        <v>9</v>
      </c>
      <c r="E61" s="17">
        <v>9</v>
      </c>
      <c r="F61" s="21">
        <v>1</v>
      </c>
      <c r="H61" s="17">
        <f>POWER(PRODUCT(B61:G61),(1/6))</f>
        <v>3.6028108655280078</v>
      </c>
      <c r="I61" s="22">
        <f>H61/$H$63</f>
        <v>0.49948142205468693</v>
      </c>
      <c r="J61" s="6"/>
    </row>
    <row r="62" spans="1:10" x14ac:dyDescent="0.2">
      <c r="I62" s="22"/>
      <c r="J62" s="6"/>
    </row>
    <row r="63" spans="1:10" x14ac:dyDescent="0.2">
      <c r="A63" s="18"/>
      <c r="B63" s="2"/>
      <c r="C63" s="2"/>
      <c r="D63" s="2"/>
      <c r="E63" s="2"/>
      <c r="F63" s="2"/>
      <c r="G63" s="2" t="s">
        <v>36</v>
      </c>
      <c r="H63" s="2">
        <f>SUM(H57:H61)</f>
        <v>7.2131028431594908</v>
      </c>
      <c r="I63" s="8">
        <f>SUM(I57:I61)</f>
        <v>1</v>
      </c>
      <c r="J63" s="6"/>
    </row>
    <row r="64" spans="1:10" x14ac:dyDescent="0.2">
      <c r="A64" s="30"/>
      <c r="B64" s="30"/>
      <c r="C64" s="30"/>
      <c r="D64" s="30"/>
      <c r="E64" s="30"/>
      <c r="F64" s="30"/>
      <c r="G64" s="30"/>
      <c r="H64" s="30"/>
      <c r="I64" s="30"/>
    </row>
    <row r="67" spans="1:10" x14ac:dyDescent="0.2">
      <c r="A67" s="27" t="s">
        <v>40</v>
      </c>
      <c r="B67" s="2"/>
      <c r="C67" s="2"/>
      <c r="D67" s="2"/>
      <c r="E67" s="2"/>
      <c r="F67" s="2"/>
      <c r="G67" s="2"/>
      <c r="H67" s="2"/>
      <c r="I67" s="2"/>
    </row>
    <row r="68" spans="1:10" ht="38.25" customHeight="1" x14ac:dyDescent="0.2">
      <c r="A68" s="13"/>
      <c r="B68" s="14" t="s">
        <v>0</v>
      </c>
      <c r="C68" s="14" t="s">
        <v>1</v>
      </c>
      <c r="D68" s="14" t="s">
        <v>2</v>
      </c>
      <c r="E68" s="14" t="s">
        <v>3</v>
      </c>
      <c r="F68" s="14" t="s">
        <v>4</v>
      </c>
      <c r="G68" s="14"/>
      <c r="H68" s="30" t="s">
        <v>34</v>
      </c>
      <c r="I68" s="29" t="s">
        <v>35</v>
      </c>
      <c r="J68" s="6"/>
    </row>
    <row r="69" spans="1:10" x14ac:dyDescent="0.2">
      <c r="A69" s="6" t="s">
        <v>0</v>
      </c>
      <c r="B69" s="21">
        <v>1</v>
      </c>
      <c r="C69" s="21">
        <v>2</v>
      </c>
      <c r="D69" s="21">
        <v>5</v>
      </c>
      <c r="E69" s="21">
        <v>7</v>
      </c>
      <c r="F69" s="21">
        <v>9</v>
      </c>
      <c r="H69" s="17">
        <f>POWER(PRODUCT(B69:G69),(1/6))</f>
        <v>2.9279034960724704</v>
      </c>
      <c r="I69" s="22">
        <f>H69/$H$75</f>
        <v>0.42621944725728306</v>
      </c>
      <c r="J69" s="6"/>
    </row>
    <row r="70" spans="1:10" ht="25.5" customHeight="1" x14ac:dyDescent="0.2">
      <c r="A70" s="6" t="s">
        <v>1</v>
      </c>
      <c r="B70" s="17">
        <f>1/2</f>
        <v>0.5</v>
      </c>
      <c r="C70" s="21">
        <v>1</v>
      </c>
      <c r="D70" s="21">
        <v>4</v>
      </c>
      <c r="E70" s="21">
        <v>6</v>
      </c>
      <c r="F70" s="21">
        <v>8</v>
      </c>
      <c r="H70" s="17">
        <f>POWER(PRODUCT(B70:G70),(1/6))</f>
        <v>2.1398263878673256</v>
      </c>
      <c r="I70" s="22">
        <f>H70/$H$75</f>
        <v>0.31149784188132468</v>
      </c>
      <c r="J70" s="6"/>
    </row>
    <row r="71" spans="1:10" ht="25.5" customHeight="1" x14ac:dyDescent="0.2">
      <c r="A71" s="6" t="s">
        <v>2</v>
      </c>
      <c r="B71" s="21">
        <f>1/5</f>
        <v>0.2</v>
      </c>
      <c r="C71" s="21">
        <f>1/4</f>
        <v>0.25</v>
      </c>
      <c r="D71" s="21">
        <v>1</v>
      </c>
      <c r="E71" s="21">
        <v>3</v>
      </c>
      <c r="F71" s="21">
        <v>5</v>
      </c>
      <c r="H71" s="17">
        <f>POWER(PRODUCT(B71:G71),(1/6))</f>
        <v>0.95318429299693663</v>
      </c>
      <c r="I71" s="22">
        <f>H71/$H$75</f>
        <v>0.13875651401777717</v>
      </c>
      <c r="J71" s="6"/>
    </row>
    <row r="72" spans="1:10" x14ac:dyDescent="0.2">
      <c r="A72" s="6" t="s">
        <v>3</v>
      </c>
      <c r="B72" s="21">
        <f>1/7</f>
        <v>0.14285714285714285</v>
      </c>
      <c r="C72" s="21">
        <f>1/6</f>
        <v>0.16666666666666666</v>
      </c>
      <c r="D72" s="17">
        <f>1/3</f>
        <v>0.33333333333333331</v>
      </c>
      <c r="E72" s="21">
        <v>1</v>
      </c>
      <c r="F72" s="21">
        <v>3</v>
      </c>
      <c r="H72" s="17">
        <f>POWER(PRODUCT(B72:G72),(1/6))</f>
        <v>0.53636255586347004</v>
      </c>
      <c r="I72" s="22">
        <f>H72/$H$75</f>
        <v>7.8079128084750718E-2</v>
      </c>
      <c r="J72" s="6"/>
    </row>
    <row r="73" spans="1:10" ht="25.5" customHeight="1" x14ac:dyDescent="0.2">
      <c r="A73" s="6" t="s">
        <v>4</v>
      </c>
      <c r="B73" s="21">
        <f>1/9</f>
        <v>0.1111111111111111</v>
      </c>
      <c r="C73" s="21">
        <f>1/8</f>
        <v>0.125</v>
      </c>
      <c r="D73" s="17">
        <f>1/5</f>
        <v>0.2</v>
      </c>
      <c r="E73" s="17">
        <f>1/3</f>
        <v>0.33333333333333331</v>
      </c>
      <c r="F73" s="21">
        <v>1</v>
      </c>
      <c r="H73" s="17">
        <f>POWER(PRODUCT(B73:G73),(1/6))</f>
        <v>0.31219746626202605</v>
      </c>
      <c r="I73" s="22">
        <f>H73/$H$75</f>
        <v>4.5447068758864402E-2</v>
      </c>
      <c r="J73" s="6"/>
    </row>
    <row r="74" spans="1:10" x14ac:dyDescent="0.2">
      <c r="I74" s="22"/>
      <c r="J74" s="6"/>
    </row>
    <row r="75" spans="1:10" x14ac:dyDescent="0.2">
      <c r="A75" s="18"/>
      <c r="B75" s="2"/>
      <c r="C75" s="2"/>
      <c r="D75" s="2"/>
      <c r="E75" s="2"/>
      <c r="F75" s="2"/>
      <c r="G75" s="2" t="s">
        <v>36</v>
      </c>
      <c r="H75" s="2">
        <f>SUM(H69:H73)</f>
        <v>6.8694741990622283</v>
      </c>
      <c r="I75" s="8">
        <f>SUM(I69:I73)</f>
        <v>0.99999999999999989</v>
      </c>
      <c r="J75" s="6"/>
    </row>
    <row r="76" spans="1:10" x14ac:dyDescent="0.2">
      <c r="A76" s="30"/>
      <c r="B76" s="30"/>
      <c r="C76" s="30"/>
      <c r="D76" s="30"/>
      <c r="E76" s="30"/>
      <c r="F76" s="30"/>
      <c r="G76" s="30"/>
      <c r="H76" s="30"/>
      <c r="I76" s="30"/>
    </row>
    <row r="79" spans="1:10" ht="38.25" customHeight="1" x14ac:dyDescent="0.2">
      <c r="A79" s="27" t="s">
        <v>41</v>
      </c>
      <c r="B79" s="2"/>
      <c r="C79" s="2"/>
      <c r="D79" s="2"/>
      <c r="E79" s="2"/>
      <c r="F79" s="2"/>
      <c r="G79" s="2"/>
      <c r="H79" s="2"/>
      <c r="I79" s="2"/>
    </row>
    <row r="80" spans="1:10" ht="38.25" customHeight="1" x14ac:dyDescent="0.2">
      <c r="A80" s="13"/>
      <c r="B80" s="14" t="s">
        <v>0</v>
      </c>
      <c r="C80" s="14" t="s">
        <v>1</v>
      </c>
      <c r="D80" s="14" t="s">
        <v>2</v>
      </c>
      <c r="E80" s="14" t="s">
        <v>3</v>
      </c>
      <c r="F80" s="14" t="s">
        <v>4</v>
      </c>
      <c r="G80" s="14"/>
      <c r="H80" s="30" t="s">
        <v>34</v>
      </c>
      <c r="I80" s="29" t="s">
        <v>35</v>
      </c>
      <c r="J80" s="6"/>
    </row>
    <row r="81" spans="1:10" x14ac:dyDescent="0.2">
      <c r="A81" s="6" t="s">
        <v>0</v>
      </c>
      <c r="B81" s="21">
        <v>1</v>
      </c>
      <c r="C81" s="21">
        <v>7</v>
      </c>
      <c r="D81" s="21">
        <v>7</v>
      </c>
      <c r="E81" s="21">
        <v>1</v>
      </c>
      <c r="F81" s="21">
        <v>7</v>
      </c>
      <c r="H81" s="17">
        <f>POWER(PRODUCT(B81:G81),(1/6))</f>
        <v>2.6457513110645903</v>
      </c>
      <c r="I81" s="22">
        <f>H81/$H$87</f>
        <v>0.38569059967078345</v>
      </c>
      <c r="J81" s="6"/>
    </row>
    <row r="82" spans="1:10" ht="25.5" customHeight="1" x14ac:dyDescent="0.2">
      <c r="A82" s="6" t="s">
        <v>1</v>
      </c>
      <c r="B82" s="17">
        <f>1/7</f>
        <v>0.14285714285714285</v>
      </c>
      <c r="C82" s="21">
        <v>1</v>
      </c>
      <c r="D82" s="21">
        <v>1</v>
      </c>
      <c r="E82" s="17">
        <f>1/7</f>
        <v>0.14285714285714285</v>
      </c>
      <c r="F82" s="21">
        <v>1</v>
      </c>
      <c r="H82" s="17">
        <f>POWER(PRODUCT(B82:G82),(1/6))</f>
        <v>0.52275795857471019</v>
      </c>
      <c r="I82" s="22">
        <f>H82/$H$87</f>
        <v>7.6206266886144375E-2</v>
      </c>
      <c r="J82" s="6"/>
    </row>
    <row r="83" spans="1:10" ht="25.5" customHeight="1" x14ac:dyDescent="0.2">
      <c r="A83" s="6" t="s">
        <v>2</v>
      </c>
      <c r="B83" s="21">
        <f>1/7</f>
        <v>0.14285714285714285</v>
      </c>
      <c r="C83" s="21">
        <v>1</v>
      </c>
      <c r="D83" s="21">
        <v>1</v>
      </c>
      <c r="E83" s="17">
        <f>1/7</f>
        <v>0.14285714285714285</v>
      </c>
      <c r="F83" s="21">
        <v>1</v>
      </c>
      <c r="H83" s="17">
        <f>POWER(PRODUCT(B83:G83),(1/6))</f>
        <v>0.52275795857471019</v>
      </c>
      <c r="I83" s="22">
        <f>H83/$H$87</f>
        <v>7.6206266886144375E-2</v>
      </c>
      <c r="J83" s="6"/>
    </row>
    <row r="84" spans="1:10" x14ac:dyDescent="0.2">
      <c r="A84" s="6" t="s">
        <v>3</v>
      </c>
      <c r="B84" s="21">
        <v>1</v>
      </c>
      <c r="C84" s="21">
        <v>7</v>
      </c>
      <c r="D84" s="17">
        <v>7</v>
      </c>
      <c r="E84" s="21">
        <v>1</v>
      </c>
      <c r="F84" s="21">
        <v>7</v>
      </c>
      <c r="H84" s="17">
        <f>POWER(PRODUCT(B84:G84),(1/6))</f>
        <v>2.6457513110645903</v>
      </c>
      <c r="I84" s="22">
        <f>H84/$H$87</f>
        <v>0.38569059967078345</v>
      </c>
      <c r="J84" s="6"/>
    </row>
    <row r="85" spans="1:10" ht="25.5" customHeight="1" x14ac:dyDescent="0.2">
      <c r="A85" s="6" t="s">
        <v>4</v>
      </c>
      <c r="B85" s="21">
        <f>1/7</f>
        <v>0.14285714285714285</v>
      </c>
      <c r="C85" s="21">
        <v>1</v>
      </c>
      <c r="D85" s="21">
        <v>1</v>
      </c>
      <c r="E85" s="21">
        <f>1/7</f>
        <v>0.14285714285714285</v>
      </c>
      <c r="F85" s="21">
        <v>1</v>
      </c>
      <c r="H85" s="17">
        <f>POWER(PRODUCT(B85:G85),(1/6))</f>
        <v>0.52275795857471019</v>
      </c>
      <c r="I85" s="22">
        <f>H85/$H$87</f>
        <v>7.6206266886144375E-2</v>
      </c>
      <c r="J85" s="6"/>
    </row>
    <row r="86" spans="1:10" x14ac:dyDescent="0.2">
      <c r="I86" s="22"/>
      <c r="J86" s="6"/>
    </row>
    <row r="87" spans="1:10" x14ac:dyDescent="0.2">
      <c r="A87" s="18"/>
      <c r="B87" s="2"/>
      <c r="C87" s="2"/>
      <c r="D87" s="2"/>
      <c r="E87" s="2"/>
      <c r="F87" s="2"/>
      <c r="G87" s="2" t="s">
        <v>36</v>
      </c>
      <c r="H87" s="2">
        <f>SUM(H81:H85)</f>
        <v>6.8597764978533107</v>
      </c>
      <c r="I87" s="8">
        <f>SUM(I81:I85)</f>
        <v>1</v>
      </c>
      <c r="J87" s="6"/>
    </row>
    <row r="88" spans="1:10" x14ac:dyDescent="0.2">
      <c r="A88" s="30"/>
      <c r="B88" s="30"/>
      <c r="C88" s="30"/>
      <c r="D88" s="30"/>
      <c r="E88" s="30"/>
      <c r="F88" s="30"/>
      <c r="G88" s="30"/>
      <c r="H88" s="30"/>
      <c r="I88" s="30"/>
    </row>
    <row r="91" spans="1:10" x14ac:dyDescent="0.2">
      <c r="A91" s="27" t="s">
        <v>42</v>
      </c>
      <c r="B91" s="2"/>
      <c r="C91" s="2"/>
      <c r="D91" s="2"/>
      <c r="E91" s="2"/>
      <c r="F91" s="2"/>
      <c r="G91" s="2"/>
      <c r="H91" s="2"/>
      <c r="I91" s="2"/>
    </row>
    <row r="92" spans="1:10" ht="38.25" customHeight="1" x14ac:dyDescent="0.2">
      <c r="A92" s="13"/>
      <c r="B92" s="14" t="s">
        <v>0</v>
      </c>
      <c r="C92" s="14" t="s">
        <v>1</v>
      </c>
      <c r="D92" s="14" t="s">
        <v>2</v>
      </c>
      <c r="E92" s="14" t="s">
        <v>3</v>
      </c>
      <c r="F92" s="14" t="s">
        <v>4</v>
      </c>
      <c r="G92" s="14"/>
      <c r="H92" s="30" t="s">
        <v>34</v>
      </c>
      <c r="I92" s="29" t="s">
        <v>35</v>
      </c>
      <c r="J92" s="6"/>
    </row>
    <row r="93" spans="1:10" x14ac:dyDescent="0.2">
      <c r="A93" s="6" t="s">
        <v>0</v>
      </c>
      <c r="B93" s="21">
        <v>1</v>
      </c>
      <c r="C93" s="21">
        <v>9</v>
      </c>
      <c r="D93" s="21">
        <v>9</v>
      </c>
      <c r="E93" s="21">
        <v>9</v>
      </c>
      <c r="F93" s="21">
        <v>9</v>
      </c>
      <c r="H93" s="17">
        <f>POWER(PRODUCT(B93:G93),(1/6))</f>
        <v>4.3267487109222253</v>
      </c>
      <c r="I93" s="22">
        <f>H93/$H$99</f>
        <v>0.6093845925514374</v>
      </c>
      <c r="J93" s="6"/>
    </row>
    <row r="94" spans="1:10" ht="25.5" customHeight="1" x14ac:dyDescent="0.2">
      <c r="A94" s="6" t="s">
        <v>1</v>
      </c>
      <c r="B94" s="17">
        <f>1/9</f>
        <v>0.1111111111111111</v>
      </c>
      <c r="C94" s="21">
        <v>1</v>
      </c>
      <c r="D94" s="21">
        <v>1</v>
      </c>
      <c r="E94" s="21">
        <v>1</v>
      </c>
      <c r="F94" s="21">
        <v>1</v>
      </c>
      <c r="H94" s="17">
        <f>POWER(PRODUCT(B94:G94),(1/6))</f>
        <v>0.69336127435063466</v>
      </c>
      <c r="I94" s="22">
        <f>H94/$H$99</f>
        <v>9.7653851862140623E-2</v>
      </c>
      <c r="J94" s="6"/>
    </row>
    <row r="95" spans="1:10" ht="25.5" customHeight="1" x14ac:dyDescent="0.2">
      <c r="A95" s="6" t="s">
        <v>2</v>
      </c>
      <c r="B95" s="21">
        <f>1/9</f>
        <v>0.1111111111111111</v>
      </c>
      <c r="C95" s="21">
        <v>1</v>
      </c>
      <c r="D95" s="21">
        <v>1</v>
      </c>
      <c r="E95" s="21">
        <v>1</v>
      </c>
      <c r="F95" s="21">
        <v>1</v>
      </c>
      <c r="H95" s="17">
        <f>POWER(PRODUCT(B95:G95),(1/6))</f>
        <v>0.69336127435063466</v>
      </c>
      <c r="I95" s="22">
        <f>H95/$H$99</f>
        <v>9.7653851862140623E-2</v>
      </c>
      <c r="J95" s="6"/>
    </row>
    <row r="96" spans="1:10" x14ac:dyDescent="0.2">
      <c r="A96" s="6" t="s">
        <v>3</v>
      </c>
      <c r="B96" s="21">
        <f>1/9</f>
        <v>0.1111111111111111</v>
      </c>
      <c r="C96" s="21">
        <v>1</v>
      </c>
      <c r="D96" s="21">
        <v>1</v>
      </c>
      <c r="E96" s="21">
        <v>1</v>
      </c>
      <c r="F96" s="21">
        <v>1</v>
      </c>
      <c r="H96" s="17">
        <f>POWER(PRODUCT(B96:G96),(1/6))</f>
        <v>0.69336127435063466</v>
      </c>
      <c r="I96" s="22">
        <f>H96/$H$99</f>
        <v>9.7653851862140623E-2</v>
      </c>
      <c r="J96" s="6"/>
    </row>
    <row r="97" spans="1:10" ht="25.5" customHeight="1" x14ac:dyDescent="0.2">
      <c r="A97" s="6" t="s">
        <v>4</v>
      </c>
      <c r="B97" s="21">
        <f>1/9</f>
        <v>0.1111111111111111</v>
      </c>
      <c r="C97" s="21">
        <v>1</v>
      </c>
      <c r="D97" s="21">
        <v>1</v>
      </c>
      <c r="E97" s="21">
        <v>1</v>
      </c>
      <c r="F97" s="21">
        <v>1</v>
      </c>
      <c r="H97" s="17">
        <f>POWER(PRODUCT(B97:G97),(1/6))</f>
        <v>0.69336127435063466</v>
      </c>
      <c r="I97" s="22">
        <f>H97/$H$99</f>
        <v>9.7653851862140623E-2</v>
      </c>
      <c r="J97" s="6"/>
    </row>
    <row r="98" spans="1:10" x14ac:dyDescent="0.2">
      <c r="I98" s="22"/>
      <c r="J98" s="6"/>
    </row>
    <row r="99" spans="1:10" x14ac:dyDescent="0.2">
      <c r="A99" s="18"/>
      <c r="B99" s="2"/>
      <c r="C99" s="2"/>
      <c r="D99" s="2"/>
      <c r="E99" s="2"/>
      <c r="F99" s="2"/>
      <c r="G99" s="2" t="s">
        <v>36</v>
      </c>
      <c r="H99" s="2">
        <f>SUM(H93:H97)</f>
        <v>7.1001938083247653</v>
      </c>
      <c r="I99" s="8">
        <f>SUM(I93:I97)</f>
        <v>0.99999999999999978</v>
      </c>
      <c r="J99" s="6"/>
    </row>
    <row r="100" spans="1:10" x14ac:dyDescent="0.2">
      <c r="A100" s="30"/>
      <c r="B100" s="30"/>
      <c r="C100" s="30"/>
      <c r="D100" s="30"/>
      <c r="E100" s="30"/>
      <c r="F100" s="30"/>
      <c r="G100" s="30"/>
      <c r="H100" s="30"/>
      <c r="I100" s="30"/>
    </row>
    <row r="104" spans="1:10" x14ac:dyDescent="0.2">
      <c r="B104" s="17" t="s">
        <v>43</v>
      </c>
    </row>
    <row r="105" spans="1:10" x14ac:dyDescent="0.2">
      <c r="A105" s="17" t="s">
        <v>0</v>
      </c>
      <c r="B105" s="17">
        <f>((((($I$22*I33)+($I$23*I45))+($I$24*I57))+($I$25*I69))+($I$26*I81))+($I$27*I93)</f>
        <v>0.15771025854195647</v>
      </c>
    </row>
    <row r="106" spans="1:10" ht="25.5" customHeight="1" x14ac:dyDescent="0.2">
      <c r="A106" s="17" t="s">
        <v>1</v>
      </c>
      <c r="B106" s="17">
        <f>((((($I$22*I34)+($I$23*I46))+($I$24*I58))+($I$25*I70))+($I$26*I82))+($I$27*I94)</f>
        <v>0.20370813843999139</v>
      </c>
    </row>
    <row r="107" spans="1:10" ht="25.5" customHeight="1" x14ac:dyDescent="0.2">
      <c r="A107" s="26" t="s">
        <v>2</v>
      </c>
      <c r="B107" s="26">
        <f>((((($I$22*I35)+($I$23*I47))+($I$24*I59))+($I$25*I71))+($I$26*I83))+($I$27*I95)</f>
        <v>0.29588116271655113</v>
      </c>
    </row>
    <row r="108" spans="1:10" x14ac:dyDescent="0.2">
      <c r="A108" s="17" t="s">
        <v>3</v>
      </c>
      <c r="B108" s="17">
        <f>((((($I$22*I36)+($I$23*I48))+($I$24*I60))+($I$25*I72))+($I$26*I84))+($I$27*I96)</f>
        <v>0.19073482307025821</v>
      </c>
    </row>
    <row r="109" spans="1:10" ht="25.5" customHeight="1" x14ac:dyDescent="0.2">
      <c r="A109" s="17" t="s">
        <v>4</v>
      </c>
      <c r="B109" s="17">
        <f>((((($I$22*I37)+($I$23*I49))+($I$24*I61))+($I$25*I73))+($I$26*I85))+($I$27*I97)</f>
        <v>0.21502552268719785</v>
      </c>
    </row>
    <row r="112" spans="1:10" x14ac:dyDescent="0.2">
      <c r="A112" s="17" t="s">
        <v>44</v>
      </c>
      <c r="B112" s="17">
        <f>(((((SUM(B22:B27)*I22)+(SUM(C22:C27)*I23))+(SUM(D22:D27)*I24))+(SUM(E22:E27)*I25))+(SUM(F22:F27)*I26))+(SUM(G22:G27)*I27)</f>
        <v>6.9900690481389454</v>
      </c>
    </row>
    <row r="113" spans="1:2" x14ac:dyDescent="0.2">
      <c r="A113" s="17" t="s">
        <v>45</v>
      </c>
      <c r="B113" s="17">
        <f>(B112-6)/5</f>
        <v>0.19801380962778908</v>
      </c>
    </row>
    <row r="114" spans="1:2" x14ac:dyDescent="0.2">
      <c r="A114" s="17" t="s">
        <v>46</v>
      </c>
      <c r="B114" s="17">
        <f>B113/1.24</f>
        <v>0.15968855615144281</v>
      </c>
    </row>
    <row r="115" spans="1:2" ht="38.25" customHeight="1" x14ac:dyDescent="0.2">
      <c r="A11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Антон</cp:lastModifiedBy>
  <dcterms:modified xsi:type="dcterms:W3CDTF">2014-06-20T00:23:07Z</dcterms:modified>
</cp:coreProperties>
</file>